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rechnung" sheetId="1" state="visible" r:id="rId3"/>
    <sheet name="Nahrungen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<sst xmlns="http://schemas.openxmlformats.org/spreadsheetml/2006/main" count="36" uniqueCount="31">
  <si>
    <t xml:space="preserve">Berechnung parenterale / enterale gesamt Glucose Zufuhr</t>
  </si>
  <si>
    <t xml:space="preserve">Die Nährstoffgehalte der Nahrungen können auf dem zweiten Blatt geändert werden</t>
  </si>
  <si>
    <t xml:space="preserve">Glucose</t>
  </si>
  <si>
    <t xml:space="preserve">%</t>
  </si>
  <si>
    <t xml:space="preserve">nur iv</t>
  </si>
  <si>
    <t xml:space="preserve">mg/kg/min</t>
  </si>
  <si>
    <t xml:space="preserve">Laufrate</t>
  </si>
  <si>
    <t xml:space="preserve">ml/h</t>
  </si>
  <si>
    <t xml:space="preserve">g/kg/d</t>
  </si>
  <si>
    <t xml:space="preserve">Gewicht</t>
  </si>
  <si>
    <t xml:space="preserve">g</t>
  </si>
  <si>
    <t xml:space="preserve">nur oral</t>
  </si>
  <si>
    <t xml:space="preserve">Mahlzeiten</t>
  </si>
  <si>
    <t xml:space="preserve">pro Tag</t>
  </si>
  <si>
    <t xml:space="preserve">Menge</t>
  </si>
  <si>
    <t xml:space="preserve">ml/Mz</t>
  </si>
  <si>
    <t xml:space="preserve">Nahrung</t>
  </si>
  <si>
    <t xml:space="preserve">Pre</t>
  </si>
  <si>
    <t xml:space="preserve">(auswählen)</t>
  </si>
  <si>
    <t xml:space="preserve">insgesamt</t>
  </si>
  <si>
    <t xml:space="preserve">Roder - Stand 12/2025 
https://roder.xyz</t>
  </si>
  <si>
    <t xml:space="preserve">Name</t>
  </si>
  <si>
    <t xml:space="preserve">Glucose g/100ml</t>
  </si>
  <si>
    <t xml:space="preserve">PDF</t>
  </si>
  <si>
    <t xml:space="preserve">(7,5-8,5)</t>
  </si>
  <si>
    <t xml:space="preserve">Muttermilch</t>
  </si>
  <si>
    <t xml:space="preserve">(Range 5-7)</t>
  </si>
  <si>
    <t xml:space="preserve">Prematil</t>
  </si>
  <si>
    <t xml:space="preserve">Prematil HA</t>
  </si>
  <si>
    <t xml:space="preserve">xx</t>
  </si>
  <si>
    <t xml:space="preserve">yy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</si>
</sst>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theme="1"/>
      <name val="Calibri"/>
      <family val="2"/>
      <charset val="1"/>
    </font>
    <font>
      <b val="true"/>
      <sz val="20"/>
      <color theme="1"/>
      <name val="Calibri"/>
      <family val="2"/>
      <charset val="1"/>
    </font>
    <font>
      <sz val="20"/>
      <color theme="1"/>
      <name val="Times New Roman"/>
      <family val="1"/>
      <charset val="1"/>
    </font>
    <font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theme="2" tint="-0.1"/>
        <bgColor rgb="FFCCCCFF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F16" activeCellId="0" sqref="F16"/>
    </sheetView>
  </sheetViews>
  <sheetFormatPr defaultColWidth="10.6796875" defaultRowHeight="15" customHeight="false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20.72"/>
    <col collapsed="false" customWidth="true" hidden="false" outlineLevel="0" max="3" min="3" style="1" width="20.07"/>
    <col collapsed="false" customWidth="true" hidden="false" outlineLevel="0" max="4" min="4" style="1" width="3.22"/>
    <col collapsed="false" customWidth="true" hidden="false" outlineLevel="0" max="5" min="5" style="1" width="22.96"/>
    <col collapsed="false" customWidth="true" hidden="false" outlineLevel="0" max="6" min="6" style="1" width="25.87"/>
    <col collapsed="false" customWidth="true" hidden="false" outlineLevel="0" max="7" min="7" style="1" width="27.82"/>
  </cols>
  <sheetData>
    <row r="1" customFormat="false" ht="24.4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</row>
    <row r="2" customFormat="false" ht="24.4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4"/>
      <c r="K2" s="4"/>
    </row>
    <row r="3" customFormat="false" ht="24.4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customFormat="false" ht="24.4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4"/>
      <c r="K4" s="4"/>
    </row>
    <row r="5" customFormat="false" ht="24.45" hidden="false" customHeight="false" outlineLevel="0" collapsed="false">
      <c r="A5" s="5" t="s">
        <v>2</v>
      </c>
      <c r="B5" s="6" t="n">
        <v>30</v>
      </c>
      <c r="C5" s="5" t="s">
        <v>3</v>
      </c>
      <c r="D5" s="3"/>
      <c r="E5" s="7" t="s">
        <v>4</v>
      </c>
      <c r="F5" s="8" t="n">
        <f aca="false">ROUND((B6*B5/100*1000/(B7/1000)/60),2)</f>
        <v>3.65</v>
      </c>
      <c r="G5" s="9" t="s">
        <v>5</v>
      </c>
      <c r="H5" s="3"/>
      <c r="I5" s="3"/>
      <c r="J5" s="4"/>
      <c r="K5" s="4"/>
    </row>
    <row r="6" customFormat="false" ht="24.45" hidden="false" customHeight="false" outlineLevel="0" collapsed="false">
      <c r="A6" s="5" t="s">
        <v>6</v>
      </c>
      <c r="B6" s="6" t="n">
        <v>2.5</v>
      </c>
      <c r="C6" s="5" t="s">
        <v>7</v>
      </c>
      <c r="D6" s="3"/>
      <c r="E6" s="7"/>
      <c r="F6" s="10" t="n">
        <f aca="false">ROUND((B6*B5/100/(B7/1000)*24),2)</f>
        <v>5.26</v>
      </c>
      <c r="G6" s="11" t="s">
        <v>8</v>
      </c>
      <c r="H6" s="3"/>
      <c r="I6" s="3"/>
      <c r="J6" s="4"/>
      <c r="K6" s="4"/>
    </row>
    <row r="7" customFormat="false" ht="24.45" hidden="false" customHeight="false" outlineLevel="0" collapsed="false">
      <c r="A7" s="5" t="s">
        <v>9</v>
      </c>
      <c r="B7" s="6" t="n">
        <v>3420</v>
      </c>
      <c r="C7" s="5" t="s">
        <v>10</v>
      </c>
      <c r="D7" s="3"/>
      <c r="E7" s="4"/>
      <c r="F7" s="12"/>
      <c r="G7" s="4"/>
      <c r="H7" s="3"/>
      <c r="I7" s="3"/>
      <c r="J7" s="4"/>
      <c r="K7" s="4"/>
    </row>
    <row r="8" customFormat="false" ht="24.45" hidden="false" customHeight="false" outlineLevel="0" collapsed="false">
      <c r="A8" s="4"/>
      <c r="B8" s="4"/>
      <c r="C8" s="4"/>
      <c r="D8" s="3"/>
      <c r="E8" s="7" t="s">
        <v>11</v>
      </c>
      <c r="F8" s="8" t="n">
        <f aca="false">ROUND((B9*B10/100*INDEX(Nahrungen!$B$4:$B$10,MATCH(Berechnung!B11,Nahrungen!$A$4:$A$10,0),1)/(B7/1000)*1000/24/60),2)</f>
        <v>7.31</v>
      </c>
      <c r="G8" s="9" t="s">
        <v>5</v>
      </c>
      <c r="H8" s="3"/>
      <c r="I8" s="3"/>
      <c r="J8" s="4"/>
      <c r="K8" s="4"/>
    </row>
    <row r="9" customFormat="false" ht="24.45" hidden="false" customHeight="false" outlineLevel="0" collapsed="false">
      <c r="A9" s="5" t="s">
        <v>12</v>
      </c>
      <c r="B9" s="6" t="n">
        <v>10</v>
      </c>
      <c r="C9" s="5" t="s">
        <v>13</v>
      </c>
      <c r="D9" s="3"/>
      <c r="E9" s="7"/>
      <c r="F9" s="10" t="n">
        <f aca="false">ROUND((B9*B10/100*INDEX(Nahrungen!$B$4:$B$10,MATCH(Berechnung!B11,Nahrungen!$A$4:$A$10,0),1)/(B7/1000)),2)</f>
        <v>10.53</v>
      </c>
      <c r="G9" s="11" t="s">
        <v>8</v>
      </c>
      <c r="H9" s="3"/>
      <c r="I9" s="3"/>
      <c r="J9" s="4"/>
      <c r="K9" s="4"/>
    </row>
    <row r="10" customFormat="false" ht="24.45" hidden="false" customHeight="false" outlineLevel="0" collapsed="false">
      <c r="A10" s="5" t="s">
        <v>14</v>
      </c>
      <c r="B10" s="6" t="n">
        <v>50</v>
      </c>
      <c r="C10" s="5" t="s">
        <v>15</v>
      </c>
      <c r="D10" s="3"/>
      <c r="E10" s="4"/>
      <c r="F10" s="12"/>
      <c r="G10" s="4"/>
      <c r="H10" s="3"/>
      <c r="I10" s="3"/>
      <c r="J10" s="4"/>
      <c r="K10" s="4"/>
    </row>
    <row r="11" customFormat="false" ht="24.45" hidden="false" customHeight="false" outlineLevel="0" collapsed="false">
      <c r="A11" s="5" t="s">
        <v>16</v>
      </c>
      <c r="B11" s="13" t="s">
        <v>17</v>
      </c>
      <c r="C11" s="5" t="s">
        <v>18</v>
      </c>
      <c r="D11" s="3"/>
      <c r="E11" s="7" t="s">
        <v>19</v>
      </c>
      <c r="F11" s="8" t="n">
        <f aca="false">SUM(F5,F8)</f>
        <v>10.96</v>
      </c>
      <c r="G11" s="9" t="s">
        <v>5</v>
      </c>
      <c r="H11" s="3"/>
      <c r="I11" s="3"/>
      <c r="J11" s="4"/>
      <c r="K11" s="4"/>
    </row>
    <row r="12" customFormat="false" ht="24.45" hidden="false" customHeight="false" outlineLevel="0" collapsed="false">
      <c r="A12" s="3"/>
      <c r="B12" s="3"/>
      <c r="C12" s="3"/>
      <c r="D12" s="3"/>
      <c r="E12" s="7"/>
      <c r="F12" s="10" t="n">
        <f aca="false">SUM(F6,F9)</f>
        <v>15.79</v>
      </c>
      <c r="G12" s="11" t="s">
        <v>8</v>
      </c>
      <c r="H12" s="3"/>
      <c r="I12" s="3"/>
      <c r="J12" s="4"/>
      <c r="K12" s="4"/>
    </row>
    <row r="13" customFormat="false" ht="24.45" hidden="false" customHeight="fals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4"/>
      <c r="K13" s="4"/>
    </row>
    <row r="14" customFormat="false" ht="24.4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4"/>
      <c r="K14" s="4"/>
    </row>
    <row r="15" customFormat="false" ht="24.45" hidden="false" customHeight="false" outlineLevel="0" collapsed="false">
      <c r="A15" s="3"/>
      <c r="B15" s="3"/>
      <c r="C15" s="3"/>
      <c r="D15" s="3"/>
      <c r="E15" s="14"/>
      <c r="F15" s="3"/>
      <c r="G15" s="3"/>
      <c r="H15" s="3"/>
      <c r="I15" s="3"/>
      <c r="J15" s="4"/>
      <c r="K15" s="4"/>
    </row>
    <row r="16" customFormat="false" ht="24.45" hidden="false" customHeight="false" outlineLevel="0" collapsed="false">
      <c r="A16" s="3"/>
      <c r="B16" s="3"/>
      <c r="C16" s="3"/>
      <c r="D16" s="3"/>
      <c r="E16" s="3"/>
      <c r="F16" s="3"/>
      <c r="G16" s="3"/>
      <c r="H16" s="3"/>
      <c r="I16" s="3"/>
      <c r="J16" s="4"/>
      <c r="K16" s="4"/>
    </row>
    <row r="17" customFormat="false" ht="24.4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4"/>
      <c r="K17" s="4"/>
    </row>
    <row r="18" customFormat="false" ht="24.45" hidden="false" customHeight="false" outlineLevel="0" collapsed="false">
      <c r="A18" s="3"/>
      <c r="B18" s="15"/>
      <c r="C18" s="3"/>
      <c r="D18" s="3"/>
      <c r="E18" s="3"/>
      <c r="F18" s="3"/>
      <c r="G18" s="3"/>
      <c r="H18" s="3"/>
      <c r="I18" s="3"/>
      <c r="J18" s="4"/>
      <c r="K18" s="4"/>
    </row>
    <row r="19" customFormat="false" ht="24.4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4"/>
      <c r="K19" s="4"/>
    </row>
    <row r="20" customFormat="false" ht="49.5" hidden="false" customHeight="true" outlineLevel="0" collapsed="false">
      <c r="A20" s="3"/>
      <c r="B20" s="3"/>
      <c r="C20" s="3"/>
      <c r="D20" s="3"/>
      <c r="E20" s="3"/>
      <c r="F20" s="3"/>
      <c r="G20" s="16" t="s">
        <v>20</v>
      </c>
      <c r="H20" s="3"/>
      <c r="I20" s="3"/>
      <c r="J20" s="4"/>
      <c r="K20" s="4"/>
    </row>
    <row r="21" customFormat="false" ht="24.4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customFormat="false" ht="24.45" hidden="false" customHeight="false" outlineLevel="0" collapsed="false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customFormat="false" ht="24.4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customFormat="false" ht="24.4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customFormat="false" ht="24.4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1048576" customFormat="false" ht="12.8" hidden="false" customHeight="false" outlineLevel="0" collapsed="false"/>
  </sheetData>
  <mergeCells count="5">
    <mergeCell ref="A1:G1"/>
    <mergeCell ref="A2:I2"/>
    <mergeCell ref="E5:E6"/>
    <mergeCell ref="E8:E9"/>
    <mergeCell ref="E11:E12"/>
  </mergeCells>
  <dataValidations count="1">
    <dataValidation allowBlank="true" errorStyle="stop" operator="equal" showDropDown="false" showErrorMessage="true" showInputMessage="false" sqref="B11" type="list">
      <formula1>Nahrungen!$A$4:$A$12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6" activeCellId="0" sqref="B6"/>
    </sheetView>
  </sheetViews>
  <sheetFormatPr defaultColWidth="11.5390625" defaultRowHeight="12.8" customHeight="false" zeroHeight="false" outlineLevelRow="0" outlineLevelCol="0"/>
  <cols>
    <col collapsed="false" customWidth="true" hidden="false" outlineLevel="0" max="2" min="2" style="1" width="15.74"/>
  </cols>
  <sheetData>
    <row r="1" customFormat="false" ht="13.8" hidden="false" customHeight="false" outlineLevel="0" collapsed="false"/>
    <row r="2" customFormat="false" ht="13.8" hidden="false" customHeight="false" outlineLevel="0" collapsed="false">
      <c r="A2" s="17" t="s">
        <v>21</v>
      </c>
      <c r="B2" s="17" t="s">
        <v>22</v>
      </c>
    </row>
    <row r="3" customFormat="false" ht="13.8" hidden="false" customHeight="false" outlineLevel="0" collapsed="false"/>
    <row r="4" customFormat="false" ht="13.8" hidden="false" customHeight="false" outlineLevel="0" collapsed="false">
      <c r="A4" s="1" t="s">
        <v>17</v>
      </c>
      <c r="B4" s="1" t="n">
        <v>7.2</v>
      </c>
    </row>
    <row r="5" customFormat="false" ht="13.8" hidden="false" customHeight="false" outlineLevel="0" collapsed="false">
      <c r="A5" s="1" t="s">
        <v>23</v>
      </c>
      <c r="B5" s="1" t="n">
        <v>8</v>
      </c>
      <c r="C5" s="1" t="s">
        <v>24</v>
      </c>
    </row>
    <row r="6" customFormat="false" ht="13.8" hidden="false" customHeight="false" outlineLevel="0" collapsed="false">
      <c r="A6" s="1" t="s">
        <v>25</v>
      </c>
      <c r="B6" s="1" t="n">
        <v>7</v>
      </c>
      <c r="C6" s="1" t="s">
        <v>26</v>
      </c>
    </row>
    <row r="7" customFormat="false" ht="13.8" hidden="false" customHeight="false" outlineLevel="0" collapsed="false">
      <c r="A7" s="1" t="s">
        <v>27</v>
      </c>
      <c r="B7" s="1" t="n">
        <v>8</v>
      </c>
    </row>
    <row r="8" customFormat="false" ht="13.8" hidden="false" customHeight="false" outlineLevel="0" collapsed="false">
      <c r="A8" s="1" t="s">
        <v>28</v>
      </c>
      <c r="B8" s="1" t="n">
        <v>8</v>
      </c>
    </row>
    <row r="9" customFormat="false" ht="13.8" hidden="false" customHeight="false" outlineLevel="0" collapsed="false">
      <c r="A9" s="1" t="s">
        <v>29</v>
      </c>
    </row>
    <row r="10" customFormat="false" ht="13.8" hidden="false" customHeight="false" outlineLevel="0" collapsed="false">
      <c r="A10" s="1" t="s">
        <v>30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915</TotalTime>
  <Application>LibreOffice/25.8.4.2$Linux_X86_64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2024-04-15T11:47:44Z</dcterms:created>
  <dc:creator>Untersuchung 1</dc:creator>
  <dc:description/>
  <dc:language>de-DE</dc:language>
  <cp:lastModifiedBy>Max Roder</cp:lastModifiedBy>
  <dcterms:modified xsi:type="dcterms:W3CDTF">2025-12-26T08:30:11Z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